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ASC711\Desktop\FOASC 2018\2018 NCASEF\Economic Impact Worksheet Calculator\"/>
    </mc:Choice>
  </mc:AlternateContent>
  <xr:revisionPtr revIDLastSave="0" documentId="8_{A592E78A-6375-4B6B-95CE-049BB6AB2837}" xr6:coauthVersionLast="34" xr6:coauthVersionMax="34" xr10:uidLastSave="{00000000-0000-0000-0000-000000000000}"/>
  <workbookProtection workbookAlgorithmName="SHA-512" workbookHashValue="gVux8vg1cnjUMn72bobIeasgQXf6gCOOBHf+XHsKMm4p+HTeSpZbXpTDs4xZ2WTaRInDJfbiYUAIJcD6lzn51g==" workbookSaltValue="5eCkVlff+YFwlpNIGnh1Jw==" workbookSpinCount="100000" lockStructure="1"/>
  <bookViews>
    <workbookView xWindow="0" yWindow="0" windowWidth="17280" windowHeight="9450" xr2:uid="{7A6AB665-5B6F-4208-BC6C-F2A82EE2ED3A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 l="1"/>
  <c r="J10" i="1" s="1"/>
  <c r="J11" i="1" s="1"/>
  <c r="E22" i="1" l="1"/>
  <c r="H22" i="1" s="1"/>
  <c r="E24" i="1" l="1"/>
  <c r="H24" i="1" s="1"/>
  <c r="E18" i="1"/>
  <c r="H18" i="1" s="1"/>
  <c r="E20" i="1"/>
  <c r="H20" i="1" s="1"/>
  <c r="E12" i="1"/>
  <c r="E16" i="1"/>
  <c r="H16" i="1" s="1"/>
  <c r="E14" i="1" l="1"/>
</calcChain>
</file>

<file path=xl/sharedStrings.xml><?xml version="1.0" encoding="utf-8"?>
<sst xmlns="http://schemas.openxmlformats.org/spreadsheetml/2006/main" count="26" uniqueCount="15">
  <si>
    <t>Total Contract = Ten Years (120 Months)</t>
  </si>
  <si>
    <r>
      <t xml:space="preserve">Look up 12 Month Total GP$                           Found on Monthly Reports                              </t>
    </r>
    <r>
      <rPr>
        <b/>
        <sz val="14"/>
        <color rgb="FFFF0000"/>
        <rFont val="Calibri"/>
        <family val="2"/>
        <scheme val="minor"/>
      </rPr>
      <t xml:space="preserve"> J32 RPT - GGPS 7-ELEVEN CHARGE CALCULATION</t>
    </r>
  </si>
  <si>
    <t>Months Remaining on Current Contract</t>
  </si>
  <si>
    <t>Total Calculated Fee (Estimate based on accuracy of Info Entered)</t>
  </si>
  <si>
    <t>If You Wait One Month (Estimate Based on Info Entered)</t>
  </si>
  <si>
    <t>If You Wait Two(2) Months (Estimate Based on Info Entered)</t>
  </si>
  <si>
    <t>If You Wait Three(3) Months (Estimate Based on Info Entered)</t>
  </si>
  <si>
    <t>If You Wait Four(4) Months (Estimate Based on Info Entered)</t>
  </si>
  <si>
    <t>If You Wait Five(5) Months (Estimate Based on Info Entered)</t>
  </si>
  <si>
    <t xml:space="preserve"> </t>
  </si>
  <si>
    <t>Each Addl Month Increases Fee By</t>
  </si>
  <si>
    <t xml:space="preserve"> (Pro-Rated for Early Renewal)</t>
  </si>
  <si>
    <t>Renewal Franchise Fee Calculator</t>
  </si>
  <si>
    <t>Monthly payment if financed 36 months at zero interest</t>
  </si>
  <si>
    <r>
      <t xml:space="preserve">Gas Gallons Sold Last 12 Months          </t>
    </r>
    <r>
      <rPr>
        <b/>
        <sz val="14"/>
        <color rgb="FFFF0000"/>
        <rFont val="Calibri"/>
        <family val="2"/>
        <scheme val="minor"/>
      </rPr>
      <t>ESTIMATE BASED ON MONTHLY AVERAGE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</si>
</sst>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3" xfId="0" applyBorder="1"/>
    <xf numFmtId="0" fontId="4" fillId="0" borderId="2" xfId="0" applyFont="1" applyBorder="1" applyAlignment="1">
      <alignment horizontal="center" vertical="center" wrapText="1"/>
    </xf>
    <xf numFmtId="164" fontId="0" fillId="0" borderId="0" xfId="2" applyNumberFormat="1" applyFont="1"/>
    <xf numFmtId="0" fontId="0" fillId="0" borderId="0" xfId="0" applyBorder="1"/>
    <xf numFmtId="164" fontId="0" fillId="0" borderId="0" xfId="2" applyNumberFormat="1" applyFont="1" applyBorder="1"/>
    <xf numFmtId="164" fontId="0" fillId="0" borderId="0" xfId="0" applyNumberFormat="1" applyBorder="1"/>
    <xf numFmtId="44" fontId="2" fillId="0" borderId="0" xfId="0" applyNumberFormat="1" applyFont="1" applyBorder="1"/>
    <xf numFmtId="0" fontId="0" fillId="0" borderId="0" xfId="0" applyBorder="1" applyAlignment="1">
      <alignment wrapText="1"/>
    </xf>
    <xf numFmtId="44" fontId="2" fillId="0" borderId="0" xfId="2" applyFont="1" applyBorder="1"/>
    <xf numFmtId="164" fontId="2" fillId="0" borderId="2" xfId="2" applyNumberFormat="1" applyFont="1" applyBorder="1" applyAlignment="1" applyProtection="1">
      <alignment horizontal="center" vertical="center"/>
      <protection locked="0"/>
    </xf>
    <xf numFmtId="165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" vertical="center" wrapText="1"/>
    </xf>
    <xf numFmtId="44" fontId="2" fillId="0" borderId="8" xfId="2" applyFont="1" applyBorder="1" applyAlignment="1">
      <alignment horizontal="center" vertical="center"/>
    </xf>
    <xf numFmtId="0" fontId="0" fillId="0" borderId="8" xfId="0" applyBorder="1"/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4" fillId="2" borderId="7" xfId="2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indent="7"/>
    </xf>
    <xf numFmtId="0" fontId="6" fillId="0" borderId="0" xfId="0" applyFont="1" applyAlignment="1">
      <alignment horizontal="left" indent="10"/>
    </xf>
    <xf numFmtId="0" fontId="6" fillId="0" borderId="0" xfId="0" applyFont="1" applyAlignment="1">
      <alignment horizontal="left" indent="11"/>
    </xf>
    <xf numFmtId="0" fontId="3" fillId="0" borderId="0" xfId="0" applyFont="1" applyAlignment="1">
      <alignment horizontal="left" indent="11"/>
    </xf>
    <xf numFmtId="0" fontId="4" fillId="0" borderId="10" xfId="0" applyFont="1" applyBorder="1" applyAlignment="1">
      <alignment horizontal="center" vertical="center" wrapText="1"/>
    </xf>
    <xf numFmtId="44" fontId="2" fillId="2" borderId="7" xfId="2" applyFont="1" applyFill="1" applyBorder="1" applyAlignment="1" applyProtection="1">
      <alignment horizontal="center" vertical="center"/>
      <protection hidden="1"/>
    </xf>
    <xf numFmtId="44" fontId="2" fillId="0" borderId="9" xfId="2" applyFont="1" applyBorder="1" applyProtection="1">
      <protection hidden="1"/>
    </xf>
    <xf numFmtId="44" fontId="2" fillId="0" borderId="7" xfId="2" applyFont="1" applyBorder="1" applyProtection="1">
      <protection hidden="1"/>
    </xf>
    <xf numFmtId="44" fontId="2" fillId="0" borderId="10" xfId="2" applyFont="1" applyBorder="1" applyProtection="1">
      <protection hidden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0D07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4</xdr:row>
      <xdr:rowOff>171450</xdr:rowOff>
    </xdr:from>
    <xdr:to>
      <xdr:col>4</xdr:col>
      <xdr:colOff>152401</xdr:colOff>
      <xdr:row>6</xdr:row>
      <xdr:rowOff>38100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382F9AE6-7DF9-4B52-BC58-A3A6FEC755F1}"/>
            </a:ext>
          </a:extLst>
        </xdr:cNvPr>
        <xdr:cNvSpPr/>
      </xdr:nvSpPr>
      <xdr:spPr>
        <a:xfrm>
          <a:off x="3305176" y="1200150"/>
          <a:ext cx="1428750" cy="981075"/>
        </a:xfrm>
        <a:prstGeom prst="rightArrow">
          <a:avLst>
            <a:gd name="adj1" fmla="val 64815"/>
            <a:gd name="adj2" fmla="val 69710"/>
          </a:avLst>
        </a:prstGeom>
        <a:solidFill>
          <a:srgbClr val="FFFF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Enter This Number Here</a:t>
          </a:r>
        </a:p>
      </xdr:txBody>
    </xdr:sp>
    <xdr:clientData/>
  </xdr:twoCellAnchor>
  <xdr:twoCellAnchor>
    <xdr:from>
      <xdr:col>2</xdr:col>
      <xdr:colOff>38100</xdr:colOff>
      <xdr:row>8</xdr:row>
      <xdr:rowOff>266700</xdr:rowOff>
    </xdr:from>
    <xdr:to>
      <xdr:col>4</xdr:col>
      <xdr:colOff>152400</xdr:colOff>
      <xdr:row>10</xdr:row>
      <xdr:rowOff>152400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28CC7035-BB2C-4C84-930E-A419F1C6A056}"/>
            </a:ext>
          </a:extLst>
        </xdr:cNvPr>
        <xdr:cNvSpPr/>
      </xdr:nvSpPr>
      <xdr:spPr>
        <a:xfrm>
          <a:off x="3305175" y="3419475"/>
          <a:ext cx="1428750" cy="1000125"/>
        </a:xfrm>
        <a:prstGeom prst="rightArrow">
          <a:avLst>
            <a:gd name="adj1" fmla="val 64815"/>
            <a:gd name="adj2" fmla="val 69710"/>
          </a:avLst>
        </a:prstGeom>
        <a:solidFill>
          <a:srgbClr val="FFFF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Enter This Number Here</a:t>
          </a:r>
        </a:p>
      </xdr:txBody>
    </xdr:sp>
    <xdr:clientData/>
  </xdr:twoCellAnchor>
  <xdr:twoCellAnchor>
    <xdr:from>
      <xdr:col>2</xdr:col>
      <xdr:colOff>38100</xdr:colOff>
      <xdr:row>11</xdr:row>
      <xdr:rowOff>0</xdr:rowOff>
    </xdr:from>
    <xdr:to>
      <xdr:col>4</xdr:col>
      <xdr:colOff>85725</xdr:colOff>
      <xdr:row>11</xdr:row>
      <xdr:rowOff>723900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21805FEC-9BC3-42B2-AA04-D06EF52B3DB0}"/>
            </a:ext>
          </a:extLst>
        </xdr:cNvPr>
        <xdr:cNvSpPr/>
      </xdr:nvSpPr>
      <xdr:spPr>
        <a:xfrm>
          <a:off x="3305175" y="4486275"/>
          <a:ext cx="1362075" cy="723900"/>
        </a:xfrm>
        <a:prstGeom prst="rightArrow">
          <a:avLst>
            <a:gd name="adj1" fmla="val 59101"/>
            <a:gd name="adj2" fmla="val 72567"/>
          </a:avLst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38100</xdr:colOff>
      <xdr:row>6</xdr:row>
      <xdr:rowOff>152400</xdr:rowOff>
    </xdr:from>
    <xdr:to>
      <xdr:col>4</xdr:col>
      <xdr:colOff>152400</xdr:colOff>
      <xdr:row>8</xdr:row>
      <xdr:rowOff>142875</xdr:rowOff>
    </xdr:to>
    <xdr:sp macro="" textlink="">
      <xdr:nvSpPr>
        <xdr:cNvPr id="13" name="Arrow: Right 12">
          <a:extLst>
            <a:ext uri="{FF2B5EF4-FFF2-40B4-BE49-F238E27FC236}">
              <a16:creationId xmlns:a16="http://schemas.microsoft.com/office/drawing/2014/main" id="{578B2B8C-2483-4ED5-9138-A9C843678289}"/>
            </a:ext>
          </a:extLst>
        </xdr:cNvPr>
        <xdr:cNvSpPr/>
      </xdr:nvSpPr>
      <xdr:spPr>
        <a:xfrm>
          <a:off x="3305175" y="2295525"/>
          <a:ext cx="1428750" cy="1000125"/>
        </a:xfrm>
        <a:prstGeom prst="rightArrow">
          <a:avLst>
            <a:gd name="adj1" fmla="val 64815"/>
            <a:gd name="adj2" fmla="val 69710"/>
          </a:avLst>
        </a:prstGeom>
        <a:solidFill>
          <a:srgbClr val="FFFF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Enter This Number Here</a:t>
          </a:r>
        </a:p>
      </xdr:txBody>
    </xdr:sp>
    <xdr:clientData/>
  </xdr:twoCellAnchor>
  <xdr:twoCellAnchor>
    <xdr:from>
      <xdr:col>2</xdr:col>
      <xdr:colOff>38100</xdr:colOff>
      <xdr:row>14</xdr:row>
      <xdr:rowOff>257175</xdr:rowOff>
    </xdr:from>
    <xdr:to>
      <xdr:col>4</xdr:col>
      <xdr:colOff>85725</xdr:colOff>
      <xdr:row>16</xdr:row>
      <xdr:rowOff>0</xdr:rowOff>
    </xdr:to>
    <xdr:sp macro="" textlink="">
      <xdr:nvSpPr>
        <xdr:cNvPr id="14" name="Arrow: Right 13">
          <a:extLst>
            <a:ext uri="{FF2B5EF4-FFF2-40B4-BE49-F238E27FC236}">
              <a16:creationId xmlns:a16="http://schemas.microsoft.com/office/drawing/2014/main" id="{5128F23F-222C-418F-B5CE-B730284007F9}"/>
            </a:ext>
          </a:extLst>
        </xdr:cNvPr>
        <xdr:cNvSpPr/>
      </xdr:nvSpPr>
      <xdr:spPr>
        <a:xfrm>
          <a:off x="3305175" y="6324600"/>
          <a:ext cx="1362075" cy="523875"/>
        </a:xfrm>
        <a:prstGeom prst="rightArrow">
          <a:avLst>
            <a:gd name="adj1" fmla="val 59101"/>
            <a:gd name="adj2" fmla="val 72567"/>
          </a:avLst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38100</xdr:colOff>
      <xdr:row>16</xdr:row>
      <xdr:rowOff>190500</xdr:rowOff>
    </xdr:from>
    <xdr:to>
      <xdr:col>4</xdr:col>
      <xdr:colOff>85725</xdr:colOff>
      <xdr:row>18</xdr:row>
      <xdr:rowOff>38100</xdr:rowOff>
    </xdr:to>
    <xdr:sp macro="" textlink="">
      <xdr:nvSpPr>
        <xdr:cNvPr id="15" name="Arrow: Right 14">
          <a:extLst>
            <a:ext uri="{FF2B5EF4-FFF2-40B4-BE49-F238E27FC236}">
              <a16:creationId xmlns:a16="http://schemas.microsoft.com/office/drawing/2014/main" id="{8388B231-4A0B-42E1-9021-604345DD4B45}"/>
            </a:ext>
          </a:extLst>
        </xdr:cNvPr>
        <xdr:cNvSpPr/>
      </xdr:nvSpPr>
      <xdr:spPr>
        <a:xfrm>
          <a:off x="3305175" y="6610350"/>
          <a:ext cx="1362075" cy="552450"/>
        </a:xfrm>
        <a:prstGeom prst="rightArrow">
          <a:avLst>
            <a:gd name="adj1" fmla="val 59101"/>
            <a:gd name="adj2" fmla="val 72567"/>
          </a:avLst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38100</xdr:colOff>
      <xdr:row>18</xdr:row>
      <xdr:rowOff>171450</xdr:rowOff>
    </xdr:from>
    <xdr:to>
      <xdr:col>4</xdr:col>
      <xdr:colOff>85725</xdr:colOff>
      <xdr:row>20</xdr:row>
      <xdr:rowOff>19050</xdr:rowOff>
    </xdr:to>
    <xdr:sp macro="" textlink="">
      <xdr:nvSpPr>
        <xdr:cNvPr id="16" name="Arrow: Right 15">
          <a:extLst>
            <a:ext uri="{FF2B5EF4-FFF2-40B4-BE49-F238E27FC236}">
              <a16:creationId xmlns:a16="http://schemas.microsoft.com/office/drawing/2014/main" id="{C285BD81-2DF0-4E48-BBFB-3AE2E1C0B40F}"/>
            </a:ext>
          </a:extLst>
        </xdr:cNvPr>
        <xdr:cNvSpPr/>
      </xdr:nvSpPr>
      <xdr:spPr>
        <a:xfrm>
          <a:off x="3305175" y="7296150"/>
          <a:ext cx="1362075" cy="552450"/>
        </a:xfrm>
        <a:prstGeom prst="rightArrow">
          <a:avLst>
            <a:gd name="adj1" fmla="val 59101"/>
            <a:gd name="adj2" fmla="val 72567"/>
          </a:avLst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38100</xdr:colOff>
      <xdr:row>20</xdr:row>
      <xdr:rowOff>161925</xdr:rowOff>
    </xdr:from>
    <xdr:to>
      <xdr:col>4</xdr:col>
      <xdr:colOff>85725</xdr:colOff>
      <xdr:row>22</xdr:row>
      <xdr:rowOff>9525</xdr:rowOff>
    </xdr:to>
    <xdr:sp macro="" textlink="">
      <xdr:nvSpPr>
        <xdr:cNvPr id="17" name="Arrow: Right 16">
          <a:extLst>
            <a:ext uri="{FF2B5EF4-FFF2-40B4-BE49-F238E27FC236}">
              <a16:creationId xmlns:a16="http://schemas.microsoft.com/office/drawing/2014/main" id="{F2C85139-A73B-4C74-AC2F-95E1A501F3D7}"/>
            </a:ext>
          </a:extLst>
        </xdr:cNvPr>
        <xdr:cNvSpPr/>
      </xdr:nvSpPr>
      <xdr:spPr>
        <a:xfrm>
          <a:off x="3305175" y="7991475"/>
          <a:ext cx="1362075" cy="552450"/>
        </a:xfrm>
        <a:prstGeom prst="rightArrow">
          <a:avLst>
            <a:gd name="adj1" fmla="val 59101"/>
            <a:gd name="adj2" fmla="val 72567"/>
          </a:avLst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38100</xdr:colOff>
      <xdr:row>22</xdr:row>
      <xdr:rowOff>161925</xdr:rowOff>
    </xdr:from>
    <xdr:to>
      <xdr:col>4</xdr:col>
      <xdr:colOff>85725</xdr:colOff>
      <xdr:row>24</xdr:row>
      <xdr:rowOff>9525</xdr:rowOff>
    </xdr:to>
    <xdr:sp macro="" textlink="">
      <xdr:nvSpPr>
        <xdr:cNvPr id="20" name="Arrow: Right 19">
          <a:extLst>
            <a:ext uri="{FF2B5EF4-FFF2-40B4-BE49-F238E27FC236}">
              <a16:creationId xmlns:a16="http://schemas.microsoft.com/office/drawing/2014/main" id="{74A69EBA-6C5D-471F-9BF6-3C90322B1BA7}"/>
            </a:ext>
          </a:extLst>
        </xdr:cNvPr>
        <xdr:cNvSpPr/>
      </xdr:nvSpPr>
      <xdr:spPr>
        <a:xfrm>
          <a:off x="3305175" y="8696325"/>
          <a:ext cx="1362075" cy="552450"/>
        </a:xfrm>
        <a:prstGeom prst="rightArrow">
          <a:avLst>
            <a:gd name="adj1" fmla="val 59101"/>
            <a:gd name="adj2" fmla="val 72567"/>
          </a:avLst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38100</xdr:colOff>
      <xdr:row>12</xdr:row>
      <xdr:rowOff>133350</xdr:rowOff>
    </xdr:from>
    <xdr:to>
      <xdr:col>4</xdr:col>
      <xdr:colOff>85725</xdr:colOff>
      <xdr:row>14</xdr:row>
      <xdr:rowOff>9525</xdr:rowOff>
    </xdr:to>
    <xdr:sp macro="" textlink="">
      <xdr:nvSpPr>
        <xdr:cNvPr id="23" name="Arrow: Right 22">
          <a:extLst>
            <a:ext uri="{FF2B5EF4-FFF2-40B4-BE49-F238E27FC236}">
              <a16:creationId xmlns:a16="http://schemas.microsoft.com/office/drawing/2014/main" id="{8D417D0B-104A-468C-B7AD-157E2928F495}"/>
            </a:ext>
          </a:extLst>
        </xdr:cNvPr>
        <xdr:cNvSpPr/>
      </xdr:nvSpPr>
      <xdr:spPr>
        <a:xfrm>
          <a:off x="3305175" y="5534025"/>
          <a:ext cx="1362075" cy="523875"/>
        </a:xfrm>
        <a:prstGeom prst="rightArrow">
          <a:avLst>
            <a:gd name="adj1" fmla="val 59101"/>
            <a:gd name="adj2" fmla="val 72567"/>
          </a:avLst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  <xdr:twoCellAnchor>
    <xdr:from>
      <xdr:col>0</xdr:col>
      <xdr:colOff>295276</xdr:colOff>
      <xdr:row>10</xdr:row>
      <xdr:rowOff>257174</xdr:rowOff>
    </xdr:from>
    <xdr:to>
      <xdr:col>5</xdr:col>
      <xdr:colOff>285751</xdr:colOff>
      <xdr:row>14</xdr:row>
      <xdr:rowOff>200024</xdr:rowOff>
    </xdr:to>
    <xdr:sp macro="" textlink="">
      <xdr:nvSpPr>
        <xdr:cNvPr id="24" name="Rectangle: Diagonal Corners Rounded 23">
          <a:extLst>
            <a:ext uri="{FF2B5EF4-FFF2-40B4-BE49-F238E27FC236}">
              <a16:creationId xmlns:a16="http://schemas.microsoft.com/office/drawing/2014/main" id="{744B0CEC-5452-42F1-B3B1-1CE9E3A7500B}"/>
            </a:ext>
          </a:extLst>
        </xdr:cNvPr>
        <xdr:cNvSpPr/>
      </xdr:nvSpPr>
      <xdr:spPr>
        <a:xfrm>
          <a:off x="295276" y="4286249"/>
          <a:ext cx="6191250" cy="1724025"/>
        </a:xfrm>
        <a:prstGeom prst="round2DiagRect">
          <a:avLst/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371476</xdr:colOff>
      <xdr:row>0</xdr:row>
      <xdr:rowOff>161926</xdr:rowOff>
    </xdr:from>
    <xdr:to>
      <xdr:col>5</xdr:col>
      <xdr:colOff>285750</xdr:colOff>
      <xdr:row>4</xdr:row>
      <xdr:rowOff>38101</xdr:rowOff>
    </xdr:to>
    <xdr:sp macro="" textlink="">
      <xdr:nvSpPr>
        <xdr:cNvPr id="26" name="Rectangle: Diagonal Corners Rounded 25">
          <a:extLst>
            <a:ext uri="{FF2B5EF4-FFF2-40B4-BE49-F238E27FC236}">
              <a16:creationId xmlns:a16="http://schemas.microsoft.com/office/drawing/2014/main" id="{5FA3BCF5-C063-4970-B53A-09E6FE2EEB60}"/>
            </a:ext>
          </a:extLst>
        </xdr:cNvPr>
        <xdr:cNvSpPr/>
      </xdr:nvSpPr>
      <xdr:spPr>
        <a:xfrm>
          <a:off x="371476" y="161926"/>
          <a:ext cx="6115049" cy="666750"/>
        </a:xfrm>
        <a:prstGeom prst="round2DiagRect">
          <a:avLst/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814388</xdr:colOff>
      <xdr:row>14</xdr:row>
      <xdr:rowOff>23813</xdr:rowOff>
    </xdr:from>
    <xdr:to>
      <xdr:col>7</xdr:col>
      <xdr:colOff>1538288</xdr:colOff>
      <xdr:row>15</xdr:row>
      <xdr:rowOff>90488</xdr:rowOff>
    </xdr:to>
    <xdr:sp macro="" textlink="">
      <xdr:nvSpPr>
        <xdr:cNvPr id="18" name="Arrow: Right 17">
          <a:extLst>
            <a:ext uri="{FF2B5EF4-FFF2-40B4-BE49-F238E27FC236}">
              <a16:creationId xmlns:a16="http://schemas.microsoft.com/office/drawing/2014/main" id="{D3B4BA22-4A1A-4FA3-9BD0-E428F518C27B}"/>
            </a:ext>
          </a:extLst>
        </xdr:cNvPr>
        <xdr:cNvSpPr/>
      </xdr:nvSpPr>
      <xdr:spPr>
        <a:xfrm rot="5400000">
          <a:off x="7800975" y="5886451"/>
          <a:ext cx="352425" cy="723900"/>
        </a:xfrm>
        <a:prstGeom prst="rightArrow">
          <a:avLst>
            <a:gd name="adj1" fmla="val 59101"/>
            <a:gd name="adj2" fmla="val 72567"/>
          </a:avLst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814388</xdr:colOff>
      <xdr:row>16</xdr:row>
      <xdr:rowOff>23813</xdr:rowOff>
    </xdr:from>
    <xdr:to>
      <xdr:col>7</xdr:col>
      <xdr:colOff>1538288</xdr:colOff>
      <xdr:row>17</xdr:row>
      <xdr:rowOff>90488</xdr:rowOff>
    </xdr:to>
    <xdr:sp macro="" textlink="">
      <xdr:nvSpPr>
        <xdr:cNvPr id="19" name="Arrow: Right 18">
          <a:extLst>
            <a:ext uri="{FF2B5EF4-FFF2-40B4-BE49-F238E27FC236}">
              <a16:creationId xmlns:a16="http://schemas.microsoft.com/office/drawing/2014/main" id="{6164E53C-26AD-4874-A951-4650CD05DCFC}"/>
            </a:ext>
          </a:extLst>
        </xdr:cNvPr>
        <xdr:cNvSpPr/>
      </xdr:nvSpPr>
      <xdr:spPr>
        <a:xfrm rot="5400000">
          <a:off x="7800975" y="5886451"/>
          <a:ext cx="352425" cy="723900"/>
        </a:xfrm>
        <a:prstGeom prst="rightArrow">
          <a:avLst>
            <a:gd name="adj1" fmla="val 59101"/>
            <a:gd name="adj2" fmla="val 72567"/>
          </a:avLst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814388</xdr:colOff>
      <xdr:row>18</xdr:row>
      <xdr:rowOff>23813</xdr:rowOff>
    </xdr:from>
    <xdr:to>
      <xdr:col>7</xdr:col>
      <xdr:colOff>1538288</xdr:colOff>
      <xdr:row>19</xdr:row>
      <xdr:rowOff>90488</xdr:rowOff>
    </xdr:to>
    <xdr:sp macro="" textlink="">
      <xdr:nvSpPr>
        <xdr:cNvPr id="21" name="Arrow: Right 20">
          <a:extLst>
            <a:ext uri="{FF2B5EF4-FFF2-40B4-BE49-F238E27FC236}">
              <a16:creationId xmlns:a16="http://schemas.microsoft.com/office/drawing/2014/main" id="{97EC3721-4509-46E9-A062-5A1EFF7730F1}"/>
            </a:ext>
          </a:extLst>
        </xdr:cNvPr>
        <xdr:cNvSpPr/>
      </xdr:nvSpPr>
      <xdr:spPr>
        <a:xfrm rot="5400000">
          <a:off x="7800975" y="5886451"/>
          <a:ext cx="352425" cy="723900"/>
        </a:xfrm>
        <a:prstGeom prst="rightArrow">
          <a:avLst>
            <a:gd name="adj1" fmla="val 59101"/>
            <a:gd name="adj2" fmla="val 72567"/>
          </a:avLst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814388</xdr:colOff>
      <xdr:row>20</xdr:row>
      <xdr:rowOff>23813</xdr:rowOff>
    </xdr:from>
    <xdr:to>
      <xdr:col>7</xdr:col>
      <xdr:colOff>1538288</xdr:colOff>
      <xdr:row>21</xdr:row>
      <xdr:rowOff>90488</xdr:rowOff>
    </xdr:to>
    <xdr:sp macro="" textlink="">
      <xdr:nvSpPr>
        <xdr:cNvPr id="22" name="Arrow: Right 21">
          <a:extLst>
            <a:ext uri="{FF2B5EF4-FFF2-40B4-BE49-F238E27FC236}">
              <a16:creationId xmlns:a16="http://schemas.microsoft.com/office/drawing/2014/main" id="{83F01FB1-FCB0-452E-802D-4EC99DD4425F}"/>
            </a:ext>
          </a:extLst>
        </xdr:cNvPr>
        <xdr:cNvSpPr/>
      </xdr:nvSpPr>
      <xdr:spPr>
        <a:xfrm rot="5400000">
          <a:off x="7800975" y="5886451"/>
          <a:ext cx="352425" cy="723900"/>
        </a:xfrm>
        <a:prstGeom prst="rightArrow">
          <a:avLst>
            <a:gd name="adj1" fmla="val 59101"/>
            <a:gd name="adj2" fmla="val 72567"/>
          </a:avLst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814388</xdr:colOff>
      <xdr:row>22</xdr:row>
      <xdr:rowOff>23813</xdr:rowOff>
    </xdr:from>
    <xdr:to>
      <xdr:col>7</xdr:col>
      <xdr:colOff>1538288</xdr:colOff>
      <xdr:row>23</xdr:row>
      <xdr:rowOff>90488</xdr:rowOff>
    </xdr:to>
    <xdr:sp macro="" textlink="">
      <xdr:nvSpPr>
        <xdr:cNvPr id="25" name="Arrow: Right 24">
          <a:extLst>
            <a:ext uri="{FF2B5EF4-FFF2-40B4-BE49-F238E27FC236}">
              <a16:creationId xmlns:a16="http://schemas.microsoft.com/office/drawing/2014/main" id="{C20E287C-1DA4-4151-9C0B-457236A6715D}"/>
            </a:ext>
          </a:extLst>
        </xdr:cNvPr>
        <xdr:cNvSpPr/>
      </xdr:nvSpPr>
      <xdr:spPr>
        <a:xfrm rot="5400000">
          <a:off x="7800975" y="5886451"/>
          <a:ext cx="352425" cy="723900"/>
        </a:xfrm>
        <a:prstGeom prst="rightArrow">
          <a:avLst>
            <a:gd name="adj1" fmla="val 59101"/>
            <a:gd name="adj2" fmla="val 72567"/>
          </a:avLst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9517-7E50-43B2-AEB1-B379AB0082F1}">
  <sheetPr>
    <pageSetUpPr fitToPage="1"/>
  </sheetPr>
  <dimension ref="A2:K25"/>
  <sheetViews>
    <sheetView showGridLines="0" showRowColHeaders="0" tabSelected="1" zoomScale="65" zoomScaleNormal="65" workbookViewId="0">
      <selection activeCell="H8" sqref="H8"/>
    </sheetView>
  </sheetViews>
  <sheetFormatPr defaultRowHeight="15" x14ac:dyDescent="0.25"/>
  <cols>
    <col min="2" max="2" width="39.85546875" customWidth="1"/>
    <col min="4" max="4" width="10.5703125" customWidth="1"/>
    <col min="5" max="5" width="24.28515625" customWidth="1"/>
    <col min="6" max="6" width="4.7109375" bestFit="1" customWidth="1"/>
    <col min="7" max="7" width="4.28515625" customWidth="1"/>
    <col min="8" max="8" width="45.42578125" customWidth="1"/>
    <col min="9" max="9" width="10" hidden="1" customWidth="1"/>
    <col min="10" max="10" width="13.7109375" hidden="1" customWidth="1"/>
  </cols>
  <sheetData>
    <row r="2" spans="1:11" ht="22.5" customHeight="1" x14ac:dyDescent="0.4">
      <c r="B2" s="25" t="s">
        <v>12</v>
      </c>
    </row>
    <row r="3" spans="1:11" ht="22.5" customHeight="1" x14ac:dyDescent="0.4">
      <c r="B3" s="26" t="s">
        <v>11</v>
      </c>
    </row>
    <row r="4" spans="1:11" ht="21" x14ac:dyDescent="0.35">
      <c r="B4" s="27" t="s">
        <v>0</v>
      </c>
      <c r="C4" s="24"/>
      <c r="D4" s="24"/>
      <c r="E4" s="24"/>
    </row>
    <row r="5" spans="1:11" ht="15.75" thickBot="1" x14ac:dyDescent="0.3">
      <c r="B5" s="1"/>
      <c r="E5" s="1"/>
    </row>
    <row r="6" spans="1:11" ht="72" customHeight="1" thickTop="1" thickBot="1" x14ac:dyDescent="0.3">
      <c r="A6" s="2"/>
      <c r="B6" s="3" t="s">
        <v>1</v>
      </c>
      <c r="D6" s="2"/>
      <c r="E6" s="11">
        <v>833250</v>
      </c>
    </row>
    <row r="7" spans="1:11" ht="25.5" customHeight="1" thickTop="1" thickBot="1" x14ac:dyDescent="0.3"/>
    <row r="8" spans="1:11" ht="54" customHeight="1" thickTop="1" thickBot="1" x14ac:dyDescent="0.3">
      <c r="A8" s="2"/>
      <c r="B8" s="3" t="s">
        <v>14</v>
      </c>
      <c r="D8" s="2"/>
      <c r="E8" s="12">
        <v>0</v>
      </c>
    </row>
    <row r="9" spans="1:11" ht="33.75" customHeight="1" thickTop="1" thickBot="1" x14ac:dyDescent="0.3">
      <c r="B9" s="1"/>
      <c r="E9" s="1"/>
      <c r="I9" s="6">
        <f>_xlfn.IFS(E8=0,0,E8&gt;1500000,40000,E8&gt;1250000,30000,E8&gt;750000,20000,E8&lt;=750000,10000)</f>
        <v>0</v>
      </c>
    </row>
    <row r="10" spans="1:11" ht="54" customHeight="1" thickTop="1" thickBot="1" x14ac:dyDescent="0.3">
      <c r="A10" s="2"/>
      <c r="B10" s="3" t="s">
        <v>2</v>
      </c>
      <c r="D10" s="2"/>
      <c r="E10" s="13">
        <v>0</v>
      </c>
      <c r="H10" s="5"/>
      <c r="I10" s="7">
        <f>_xlfn.IFS(E6&gt;800000,E6*0.3,E6&gt;400000,((0.2+(E6-400000)/4000000))*E6,E6&gt;200000,((E6-200000)/1000000)*E6,E6&lt;=200000,0)</f>
        <v>249975</v>
      </c>
      <c r="J10" s="4">
        <f>_xlfn.IFS(E6&gt;350000,I10+I9,I10&gt;25000,25000+I9,E6&lt;=350000,I10+I9)</f>
        <v>249975</v>
      </c>
    </row>
    <row r="11" spans="1:11" ht="31.5" customHeight="1" thickTop="1" thickBot="1" x14ac:dyDescent="0.3">
      <c r="J11" s="4">
        <f>MROUND(J10,100)</f>
        <v>250000</v>
      </c>
    </row>
    <row r="12" spans="1:11" ht="57.75" thickTop="1" thickBot="1" x14ac:dyDescent="0.3">
      <c r="A12" s="15"/>
      <c r="B12" s="23" t="s">
        <v>3</v>
      </c>
      <c r="D12" s="15"/>
      <c r="E12" s="29">
        <f>SUM(((J11*0.2)/(120))*(120-E10))</f>
        <v>50000</v>
      </c>
    </row>
    <row r="13" spans="1:11" ht="12" customHeight="1" thickTop="1" thickBot="1" x14ac:dyDescent="0.3">
      <c r="A13" s="5"/>
      <c r="B13" s="20"/>
      <c r="D13" s="5"/>
      <c r="E13" s="17"/>
    </row>
    <row r="14" spans="1:11" ht="39" thickTop="1" thickBot="1" x14ac:dyDescent="0.3">
      <c r="A14" s="15"/>
      <c r="B14" s="21" t="s">
        <v>10</v>
      </c>
      <c r="D14" s="15"/>
      <c r="E14" s="29">
        <f>SUM(E18-E16)</f>
        <v>416.66666666666424</v>
      </c>
      <c r="H14" s="28" t="s">
        <v>13</v>
      </c>
    </row>
    <row r="15" spans="1:11" ht="22.5" customHeight="1" thickTop="1" thickBot="1" x14ac:dyDescent="0.3">
      <c r="B15" s="14"/>
      <c r="E15" s="22" t="s">
        <v>9</v>
      </c>
      <c r="F15" s="9" t="s">
        <v>9</v>
      </c>
      <c r="H15" s="5" t="s">
        <v>9</v>
      </c>
      <c r="I15" s="5" t="s">
        <v>9</v>
      </c>
      <c r="J15" t="s">
        <v>9</v>
      </c>
      <c r="K15" t="s">
        <v>9</v>
      </c>
    </row>
    <row r="16" spans="1:11" ht="39" thickTop="1" thickBot="1" x14ac:dyDescent="0.45">
      <c r="A16" s="15"/>
      <c r="B16" s="19" t="s">
        <v>4</v>
      </c>
      <c r="D16" s="15"/>
      <c r="E16" s="30">
        <f>SUM(((J11*0.2)/(120))*(120-E10+1))</f>
        <v>50416.666666666672</v>
      </c>
      <c r="F16" s="10" t="s">
        <v>9</v>
      </c>
      <c r="G16" s="8" t="s">
        <v>9</v>
      </c>
      <c r="H16" s="32">
        <f>SUM(E16/36)</f>
        <v>1400.462962962963</v>
      </c>
      <c r="I16" s="10" t="s">
        <v>9</v>
      </c>
    </row>
    <row r="17" spans="1:9" ht="16.5" thickTop="1" thickBot="1" x14ac:dyDescent="0.3">
      <c r="B17" s="18"/>
      <c r="E17" s="18"/>
      <c r="F17" s="5"/>
      <c r="G17" s="5"/>
      <c r="H17" s="5"/>
      <c r="I17" s="5"/>
    </row>
    <row r="18" spans="1:9" ht="39" thickTop="1" thickBot="1" x14ac:dyDescent="0.45">
      <c r="A18" s="15"/>
      <c r="B18" s="16" t="s">
        <v>5</v>
      </c>
      <c r="D18" s="15"/>
      <c r="E18" s="31">
        <f>SUM(((J11*0.2)/(120))*(120-E10+2))</f>
        <v>50833.333333333336</v>
      </c>
      <c r="F18" s="8" t="s">
        <v>9</v>
      </c>
      <c r="G18" s="8" t="s">
        <v>9</v>
      </c>
      <c r="H18" s="32">
        <f>SUM(E18/36)</f>
        <v>1412.0370370370372</v>
      </c>
      <c r="I18" s="8" t="s">
        <v>9</v>
      </c>
    </row>
    <row r="19" spans="1:9" ht="16.5" thickTop="1" thickBot="1" x14ac:dyDescent="0.3">
      <c r="B19" s="18"/>
      <c r="E19" s="18"/>
      <c r="G19" s="5"/>
      <c r="H19" s="5"/>
      <c r="I19" s="5"/>
    </row>
    <row r="20" spans="1:9" ht="39" thickTop="1" thickBot="1" x14ac:dyDescent="0.45">
      <c r="A20" s="15"/>
      <c r="B20" s="16" t="s">
        <v>6</v>
      </c>
      <c r="D20" s="15"/>
      <c r="E20" s="31">
        <f>SUM(((J11*0.2)/(120))*(120-E10+3))</f>
        <v>51250</v>
      </c>
      <c r="H20" s="32">
        <f>SUM(E20/36)</f>
        <v>1423.6111111111111</v>
      </c>
    </row>
    <row r="21" spans="1:9" ht="16.5" thickTop="1" thickBot="1" x14ac:dyDescent="0.3">
      <c r="B21" s="18"/>
      <c r="E21" s="18"/>
    </row>
    <row r="22" spans="1:9" ht="39" thickTop="1" thickBot="1" x14ac:dyDescent="0.45">
      <c r="A22" s="15"/>
      <c r="B22" s="16" t="s">
        <v>7</v>
      </c>
      <c r="D22" s="15"/>
      <c r="E22" s="31">
        <f>SUM(((J11*0.2)/(120))*(120-E10+4))</f>
        <v>51666.666666666672</v>
      </c>
      <c r="H22" s="32">
        <f>SUM(E22/36)</f>
        <v>1435.1851851851852</v>
      </c>
    </row>
    <row r="23" spans="1:9" ht="16.5" thickTop="1" thickBot="1" x14ac:dyDescent="0.3">
      <c r="B23" s="18"/>
      <c r="E23" s="18"/>
    </row>
    <row r="24" spans="1:9" ht="39" thickTop="1" thickBot="1" x14ac:dyDescent="0.45">
      <c r="A24" s="15"/>
      <c r="B24" s="16" t="s">
        <v>8</v>
      </c>
      <c r="D24" s="15"/>
      <c r="E24" s="31">
        <f>SUM(((J11*0.2)/(120))*(120-E10+5))</f>
        <v>52083.333333333336</v>
      </c>
      <c r="H24" s="32">
        <f>SUM(E24/36)</f>
        <v>1446.7592592592594</v>
      </c>
    </row>
    <row r="25" spans="1:9" ht="15.75" thickTop="1" x14ac:dyDescent="0.25">
      <c r="E25" s="5"/>
    </row>
  </sheetData>
  <sheetProtection algorithmName="SHA-512" hashValue="i8qvKSzZ57514PERduot9lF2XYrpT6/3Pev1Yyt8qRhnKtjUkPLLn7jWPiM5nBFmozZlP68vKiyORlEDchQDQQ==" saltValue="jUsgqMdwopJo+hTDp4MNEQ==" spinCount="100000" sheet="1" objects="1" scenarios="1" formatCells="0"/>
  <pageMargins left="0.25" right="0.25" top="0.25" bottom="0.25" header="0.3" footer="0.3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FOASC 711</cp:lastModifiedBy>
  <cp:lastPrinted>2018-07-19T04:01:47Z</cp:lastPrinted>
  <dcterms:created xsi:type="dcterms:W3CDTF">2018-07-07T02:09:15Z</dcterms:created>
  <dcterms:modified xsi:type="dcterms:W3CDTF">2018-07-30T20:09:08Z</dcterms:modified>
</cp:coreProperties>
</file>